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BC-SBS2016\Folder Redirection\b.morton\Desktop\Misc\"/>
    </mc:Choice>
  </mc:AlternateContent>
  <xr:revisionPtr revIDLastSave="0" documentId="13_ncr:1_{ED6B915D-D65E-451D-A1E9-FD34BE2586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or Weight Calculator (1)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26" i="3" l="1"/>
  <c r="AB20" i="3"/>
  <c r="AB14" i="3"/>
  <c r="AB8" i="3"/>
  <c r="U26" i="3"/>
  <c r="U20" i="3"/>
  <c r="U14" i="3"/>
  <c r="U8" i="3"/>
  <c r="N26" i="3"/>
  <c r="N20" i="3"/>
  <c r="N14" i="3"/>
  <c r="N8" i="3"/>
  <c r="AI20" i="3"/>
  <c r="G8" i="3"/>
  <c r="AI14" i="3"/>
  <c r="AI8" i="3" l="1"/>
  <c r="G26" i="3"/>
  <c r="G20" i="3"/>
  <c r="G14" i="3"/>
</calcChain>
</file>

<file path=xl/sharedStrings.xml><?xml version="1.0" encoding="utf-8"?>
<sst xmlns="http://schemas.openxmlformats.org/spreadsheetml/2006/main" count="131" uniqueCount="22">
  <si>
    <t>Thickness</t>
  </si>
  <si>
    <t>Length</t>
  </si>
  <si>
    <t>Width</t>
  </si>
  <si>
    <t>Quantity</t>
  </si>
  <si>
    <t>TOTAL WEIGHT in KG's</t>
  </si>
  <si>
    <t>HPL FACE MATERIAL</t>
  </si>
  <si>
    <t>PVC SHEET MATERIAL</t>
  </si>
  <si>
    <t>FD30</t>
  </si>
  <si>
    <t>FD60</t>
  </si>
  <si>
    <t xml:space="preserve">CHIPBOARD CORE </t>
  </si>
  <si>
    <t xml:space="preserve">BLANKFORT CORE </t>
  </si>
  <si>
    <t xml:space="preserve">MORALT FIRESOUND CORE </t>
  </si>
  <si>
    <t xml:space="preserve">MORALT FIRESMOKE CORE </t>
  </si>
  <si>
    <t xml:space="preserve">FLAMEBREAK 430 CORE - 4mm Ply </t>
  </si>
  <si>
    <t xml:space="preserve">FLAMEBREAK 630 CORE - 6mm Ply </t>
  </si>
  <si>
    <t>HALSPAN IT - SOLID TIMBER CORE</t>
  </si>
  <si>
    <t xml:space="preserve">HALSPAN XT - SOLID TIMBER CORE PLY </t>
  </si>
  <si>
    <t>HALSPAN XT - SOLID TIMBER CORE PLY</t>
  </si>
  <si>
    <t xml:space="preserve">STREDOR </t>
  </si>
  <si>
    <t>STREDOR</t>
  </si>
  <si>
    <t>STANDARD MDF</t>
  </si>
  <si>
    <t>Door Core Weight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</si>
</sst>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36"/>
      <name val="Calibri"/>
      <family val="2"/>
      <scheme val="minor"/>
    </font>
    <font>
      <b/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4" fillId="3" borderId="0" xfId="0" applyNumberFormat="1" applyFont="1" applyFill="1" applyAlignment="1">
      <alignment vertical="center" wrapText="1"/>
    </xf>
    <xf numFmtId="0" fontId="3" fillId="0" borderId="0" xfId="0" applyFont="1"/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5" fillId="3" borderId="0" xfId="0" applyFont="1" applyFill="1" applyAlignment="1">
      <alignment vertical="center" wrapText="1"/>
    </xf>
    <xf numFmtId="0" fontId="3" fillId="3" borderId="0" xfId="0" applyFont="1" applyFill="1" applyAlignment="1"/>
    <xf numFmtId="0" fontId="3" fillId="0" borderId="0" xfId="0" applyFont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8" xfId="0" applyFont="1" applyBorder="1" applyAlignment="1"/>
    <xf numFmtId="0" fontId="3" fillId="0" borderId="0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0" fontId="3" fillId="0" borderId="16" xfId="0" applyFont="1" applyBorder="1" applyAlignment="1"/>
    <xf numFmtId="0" fontId="3" fillId="0" borderId="17" xfId="0" applyFont="1" applyBorder="1" applyAlignment="1"/>
    <xf numFmtId="0" fontId="3" fillId="3" borderId="0" xfId="0" applyFont="1" applyFill="1" applyBorder="1" applyAlignment="1"/>
    <xf numFmtId="0" fontId="2" fillId="3" borderId="0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2" fontId="2" fillId="3" borderId="0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3" fillId="0" borderId="0" xfId="0" applyFont="1" applyBorder="1"/>
    <xf numFmtId="0" fontId="3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183486</xdr:colOff>
      <xdr:row>0</xdr:row>
      <xdr:rowOff>6594</xdr:rowOff>
    </xdr:from>
    <xdr:to>
      <xdr:col>3</xdr:col>
      <xdr:colOff>379867</xdr:colOff>
      <xdr:row>0</xdr:row>
      <xdr:rowOff>1034143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F00957-2AAC-D1E9-0646-29F4E1E1E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486" y="6594"/>
          <a:ext cx="2700095" cy="1027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6220F-1A1A-4F5B-AD0F-0B2615635FBD}">
  <dimension ref="A1:BB111"/>
  <sheetViews>
    <sheetView tabSelected="1" zoomScale="80" zoomScaleNormal="80" workbookViewId="0">
      <selection activeCell="V9" sqref="V9"/>
    </sheetView>
  </sheetViews>
  <sheetFormatPr defaultRowHeight="15" x14ac:dyDescent="0.25"/>
  <cols>
    <col min="1" max="1" width="16.140625" style="18" customWidth="1"/>
    <col min="2" max="2" width="9.140625" style="18"/>
    <col min="3" max="3" width="12.140625" style="11" customWidth="1"/>
    <col min="4" max="5" width="9.140625" style="11"/>
    <col min="6" max="6" width="12.140625" style="11" customWidth="1"/>
    <col min="7" max="7" width="14.42578125" style="11" customWidth="1"/>
    <col min="8" max="8" width="11.5703125" style="11" customWidth="1"/>
    <col min="9" max="9" width="9.140625" style="11"/>
    <col min="10" max="10" width="12.140625" style="11" customWidth="1"/>
    <col min="11" max="12" width="9.140625" style="11"/>
    <col min="13" max="13" width="12.140625" style="11" customWidth="1"/>
    <col min="14" max="14" width="14.42578125" style="11" customWidth="1"/>
    <col min="15" max="15" width="11.5703125" style="20" customWidth="1"/>
    <col min="16" max="16" width="9.140625" style="18"/>
    <col min="17" max="17" width="12.140625" style="18" customWidth="1"/>
    <col min="18" max="19" width="9.140625" style="18"/>
    <col min="20" max="20" width="12.140625" style="18" customWidth="1"/>
    <col min="21" max="21" width="14.42578125" style="18" customWidth="1"/>
    <col min="22" max="22" width="11.5703125" style="20" customWidth="1"/>
    <col min="23" max="23" width="9.140625" style="18"/>
    <col min="24" max="24" width="12.140625" style="18" customWidth="1"/>
    <col min="25" max="26" width="9.140625" style="18"/>
    <col min="27" max="27" width="12.140625" style="18" customWidth="1"/>
    <col min="28" max="28" width="14.42578125" style="18" customWidth="1"/>
    <col min="29" max="29" width="11.5703125" style="20" customWidth="1"/>
    <col min="30" max="30" width="9.140625" style="18"/>
    <col min="31" max="31" width="12.140625" style="18" customWidth="1"/>
    <col min="32" max="32" width="9.140625" style="18"/>
    <col min="33" max="33" width="9.140625" style="16"/>
    <col min="34" max="34" width="12.140625" style="16" customWidth="1"/>
    <col min="35" max="35" width="14.42578125" style="16" customWidth="1"/>
    <col min="36" max="16384" width="9.140625" style="11"/>
  </cols>
  <sheetData>
    <row r="1" spans="1:54" s="24" customFormat="1" ht="87.75" customHeight="1" thickBot="1" x14ac:dyDescent="0.3"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54" s="18" customFormat="1" ht="76.5" customHeight="1" thickBot="1" x14ac:dyDescent="0.3">
      <c r="A2" s="27"/>
      <c r="B2" s="34"/>
      <c r="C2" s="50" t="s">
        <v>21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30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</row>
    <row r="3" spans="1:54" s="18" customFormat="1" ht="76.5" customHeight="1" thickBot="1" x14ac:dyDescent="0.3">
      <c r="A3" s="21"/>
      <c r="B3" s="26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8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</row>
    <row r="4" spans="1:54" ht="45" customHeight="1" thickBot="1" x14ac:dyDescent="0.3">
      <c r="A4" s="21"/>
      <c r="B4" s="19">
        <v>1</v>
      </c>
      <c r="C4" s="1" t="s">
        <v>9</v>
      </c>
      <c r="D4" s="2"/>
      <c r="E4" s="2"/>
      <c r="F4" s="3"/>
      <c r="G4" s="39" t="s">
        <v>7</v>
      </c>
      <c r="H4" s="13"/>
      <c r="I4" s="12">
        <v>5</v>
      </c>
      <c r="J4" s="1" t="s">
        <v>10</v>
      </c>
      <c r="K4" s="2"/>
      <c r="L4" s="2"/>
      <c r="M4" s="3"/>
      <c r="N4" s="39" t="s">
        <v>7</v>
      </c>
      <c r="O4" s="38"/>
      <c r="P4" s="19">
        <v>9</v>
      </c>
      <c r="Q4" s="1" t="s">
        <v>11</v>
      </c>
      <c r="R4" s="2"/>
      <c r="S4" s="2"/>
      <c r="T4" s="3"/>
      <c r="U4" s="39" t="s">
        <v>7</v>
      </c>
      <c r="V4" s="38"/>
      <c r="W4" s="19">
        <v>13</v>
      </c>
      <c r="X4" s="1" t="s">
        <v>16</v>
      </c>
      <c r="Y4" s="2"/>
      <c r="Z4" s="2"/>
      <c r="AA4" s="3"/>
      <c r="AB4" s="39" t="s">
        <v>7</v>
      </c>
      <c r="AC4" s="38"/>
      <c r="AD4" s="19">
        <v>11</v>
      </c>
      <c r="AE4" s="1" t="s">
        <v>5</v>
      </c>
      <c r="AF4" s="2"/>
      <c r="AG4" s="2"/>
      <c r="AH4" s="2"/>
      <c r="AI4" s="3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5.75" thickBot="1" x14ac:dyDescent="0.3">
      <c r="A5" s="21"/>
      <c r="B5" s="5"/>
      <c r="C5" s="4"/>
      <c r="D5" s="4"/>
      <c r="E5" s="4"/>
      <c r="F5" s="4"/>
      <c r="G5" s="5"/>
      <c r="H5" s="5"/>
      <c r="I5" s="14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4"/>
      <c r="AH5" s="4"/>
      <c r="AI5" s="5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45.75" thickBot="1" x14ac:dyDescent="0.3">
      <c r="A6" s="21"/>
      <c r="B6" s="5"/>
      <c r="C6" s="6" t="s">
        <v>0</v>
      </c>
      <c r="D6" s="6" t="s">
        <v>1</v>
      </c>
      <c r="E6" s="6" t="s">
        <v>2</v>
      </c>
      <c r="F6" s="6" t="s">
        <v>3</v>
      </c>
      <c r="G6" s="7" t="s">
        <v>4</v>
      </c>
      <c r="H6" s="5"/>
      <c r="I6" s="14"/>
      <c r="J6" s="6" t="s">
        <v>0</v>
      </c>
      <c r="K6" s="6" t="s">
        <v>1</v>
      </c>
      <c r="L6" s="6" t="s">
        <v>2</v>
      </c>
      <c r="M6" s="6" t="s">
        <v>3</v>
      </c>
      <c r="N6" s="7" t="s">
        <v>4</v>
      </c>
      <c r="O6" s="40"/>
      <c r="P6" s="5"/>
      <c r="Q6" s="41" t="s">
        <v>0</v>
      </c>
      <c r="R6" s="41" t="s">
        <v>1</v>
      </c>
      <c r="S6" s="41" t="s">
        <v>2</v>
      </c>
      <c r="T6" s="41" t="s">
        <v>3</v>
      </c>
      <c r="U6" s="42" t="s">
        <v>4</v>
      </c>
      <c r="V6" s="40"/>
      <c r="W6" s="5"/>
      <c r="X6" s="41" t="s">
        <v>0</v>
      </c>
      <c r="Y6" s="41" t="s">
        <v>1</v>
      </c>
      <c r="Z6" s="41" t="s">
        <v>2</v>
      </c>
      <c r="AA6" s="41" t="s">
        <v>3</v>
      </c>
      <c r="AB6" s="42" t="s">
        <v>4</v>
      </c>
      <c r="AC6" s="40"/>
      <c r="AD6" s="5"/>
      <c r="AE6" s="41" t="s">
        <v>0</v>
      </c>
      <c r="AF6" s="41" t="s">
        <v>1</v>
      </c>
      <c r="AG6" s="6" t="s">
        <v>2</v>
      </c>
      <c r="AH6" s="6" t="s">
        <v>3</v>
      </c>
      <c r="AI6" s="7" t="s">
        <v>4</v>
      </c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x14ac:dyDescent="0.25">
      <c r="A7" s="21"/>
      <c r="B7" s="5"/>
      <c r="C7" s="4"/>
      <c r="D7" s="4"/>
      <c r="E7" s="4"/>
      <c r="F7" s="4"/>
      <c r="G7" s="5"/>
      <c r="H7" s="5"/>
      <c r="I7" s="14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4"/>
      <c r="AH7" s="4"/>
      <c r="AI7" s="5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</row>
    <row r="8" spans="1:54" ht="18.75" x14ac:dyDescent="0.25">
      <c r="A8" s="21"/>
      <c r="B8" s="5"/>
      <c r="C8" s="8">
        <v>44</v>
      </c>
      <c r="D8" s="8">
        <v>2040</v>
      </c>
      <c r="E8" s="8">
        <v>926</v>
      </c>
      <c r="F8" s="8">
        <v>1</v>
      </c>
      <c r="G8" s="9">
        <f>SUM(C8/1000*D8/1000*E8/1000)*610*F8</f>
        <v>50.701833599999993</v>
      </c>
      <c r="H8" s="5"/>
      <c r="I8" s="14"/>
      <c r="J8" s="8">
        <v>44</v>
      </c>
      <c r="K8" s="8">
        <v>2100</v>
      </c>
      <c r="L8" s="8">
        <v>1000</v>
      </c>
      <c r="M8" s="8">
        <v>0</v>
      </c>
      <c r="N8" s="9">
        <f>SUM(J8/1000*K8/1000)*(L8/1000)*570*M8</f>
        <v>0</v>
      </c>
      <c r="O8" s="43"/>
      <c r="P8" s="5"/>
      <c r="Q8" s="44">
        <v>44</v>
      </c>
      <c r="R8" s="44">
        <v>2100</v>
      </c>
      <c r="S8" s="44">
        <v>1000</v>
      </c>
      <c r="T8" s="44">
        <v>0</v>
      </c>
      <c r="U8" s="45">
        <f>SUM(Q8/1000*R8/1000)*(S8/1000)*680*T8</f>
        <v>0</v>
      </c>
      <c r="V8" s="43"/>
      <c r="W8" s="5"/>
      <c r="X8" s="44">
        <v>44</v>
      </c>
      <c r="Y8" s="44">
        <v>2100</v>
      </c>
      <c r="Z8" s="44">
        <v>1000</v>
      </c>
      <c r="AA8" s="44">
        <v>0</v>
      </c>
      <c r="AB8" s="45">
        <f>SUM(X8/1000*Y8/1000)*(Z8/1000)*680*AA8</f>
        <v>0</v>
      </c>
      <c r="AC8" s="43"/>
      <c r="AD8" s="5"/>
      <c r="AE8" s="44">
        <v>0.8</v>
      </c>
      <c r="AF8" s="44">
        <v>2135</v>
      </c>
      <c r="AG8" s="8">
        <v>764</v>
      </c>
      <c r="AH8" s="8">
        <v>2</v>
      </c>
      <c r="AI8" s="9">
        <f>SUM(AE8/1000*AF8/1000*AG8/1000)*1250*AH8</f>
        <v>3.2622800000000001</v>
      </c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</row>
    <row r="9" spans="1:54" ht="47.25" thickBot="1" x14ac:dyDescent="0.3">
      <c r="A9" s="21"/>
      <c r="B9" s="5"/>
      <c r="C9" s="4"/>
      <c r="D9" s="4"/>
      <c r="E9" s="4"/>
      <c r="F9" s="4"/>
      <c r="G9" s="5"/>
      <c r="H9" s="5"/>
      <c r="I9" s="14"/>
      <c r="J9" s="10"/>
      <c r="K9" s="10"/>
      <c r="L9" s="5"/>
      <c r="M9" s="5"/>
      <c r="N9" s="5"/>
      <c r="O9" s="5"/>
      <c r="P9" s="5"/>
      <c r="Q9" s="10"/>
      <c r="R9" s="10"/>
      <c r="S9" s="5"/>
      <c r="T9" s="5"/>
      <c r="U9" s="5"/>
      <c r="V9" s="5"/>
      <c r="W9" s="5"/>
      <c r="X9" s="10"/>
      <c r="Y9" s="10"/>
      <c r="Z9" s="5"/>
      <c r="AA9" s="5"/>
      <c r="AB9" s="5"/>
      <c r="AC9" s="5"/>
      <c r="AD9" s="5"/>
      <c r="AE9" s="5"/>
      <c r="AF9" s="5"/>
      <c r="AG9" s="5"/>
      <c r="AH9" s="5"/>
      <c r="AI9" s="5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</row>
    <row r="10" spans="1:54" ht="45" customHeight="1" thickBot="1" x14ac:dyDescent="0.3">
      <c r="A10" s="21"/>
      <c r="B10" s="19">
        <v>2</v>
      </c>
      <c r="C10" s="1" t="s">
        <v>9</v>
      </c>
      <c r="D10" s="2"/>
      <c r="E10" s="2"/>
      <c r="F10" s="3"/>
      <c r="G10" s="46" t="s">
        <v>8</v>
      </c>
      <c r="H10" s="13"/>
      <c r="I10" s="12">
        <v>6</v>
      </c>
      <c r="J10" s="1" t="s">
        <v>10</v>
      </c>
      <c r="K10" s="2"/>
      <c r="L10" s="2"/>
      <c r="M10" s="3"/>
      <c r="N10" s="46" t="s">
        <v>8</v>
      </c>
      <c r="O10" s="38"/>
      <c r="P10" s="19">
        <v>10</v>
      </c>
      <c r="Q10" s="1" t="s">
        <v>11</v>
      </c>
      <c r="R10" s="2"/>
      <c r="S10" s="2"/>
      <c r="T10" s="3"/>
      <c r="U10" s="46" t="s">
        <v>8</v>
      </c>
      <c r="V10" s="38"/>
      <c r="W10" s="19">
        <v>14</v>
      </c>
      <c r="X10" s="1" t="s">
        <v>17</v>
      </c>
      <c r="Y10" s="2"/>
      <c r="Z10" s="2"/>
      <c r="AA10" s="3"/>
      <c r="AB10" s="46" t="s">
        <v>8</v>
      </c>
      <c r="AC10" s="38"/>
      <c r="AD10" s="19">
        <v>12</v>
      </c>
      <c r="AE10" s="1" t="s">
        <v>6</v>
      </c>
      <c r="AF10" s="2"/>
      <c r="AG10" s="2"/>
      <c r="AH10" s="2"/>
      <c r="AI10" s="3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</row>
    <row r="11" spans="1:54" ht="15.75" thickBot="1" x14ac:dyDescent="0.3">
      <c r="A11" s="21"/>
      <c r="B11" s="5"/>
      <c r="C11" s="4"/>
      <c r="D11" s="4"/>
      <c r="E11" s="4"/>
      <c r="F11" s="4"/>
      <c r="G11" s="5"/>
      <c r="H11" s="5"/>
      <c r="I11" s="1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</row>
    <row r="12" spans="1:54" ht="45.75" thickBot="1" x14ac:dyDescent="0.3">
      <c r="A12" s="21"/>
      <c r="B12" s="5"/>
      <c r="C12" s="6" t="s">
        <v>0</v>
      </c>
      <c r="D12" s="6" t="s">
        <v>1</v>
      </c>
      <c r="E12" s="6" t="s">
        <v>2</v>
      </c>
      <c r="F12" s="6" t="s">
        <v>3</v>
      </c>
      <c r="G12" s="7" t="s">
        <v>4</v>
      </c>
      <c r="H12" s="5"/>
      <c r="I12" s="14"/>
      <c r="J12" s="6" t="s">
        <v>0</v>
      </c>
      <c r="K12" s="6" t="s">
        <v>1</v>
      </c>
      <c r="L12" s="6" t="s">
        <v>2</v>
      </c>
      <c r="M12" s="6" t="s">
        <v>3</v>
      </c>
      <c r="N12" s="7" t="s">
        <v>4</v>
      </c>
      <c r="O12" s="40"/>
      <c r="P12" s="5"/>
      <c r="Q12" s="41" t="s">
        <v>0</v>
      </c>
      <c r="R12" s="41" t="s">
        <v>1</v>
      </c>
      <c r="S12" s="41" t="s">
        <v>2</v>
      </c>
      <c r="T12" s="41" t="s">
        <v>3</v>
      </c>
      <c r="U12" s="42" t="s">
        <v>4</v>
      </c>
      <c r="V12" s="40"/>
      <c r="W12" s="5"/>
      <c r="X12" s="41" t="s">
        <v>0</v>
      </c>
      <c r="Y12" s="41" t="s">
        <v>1</v>
      </c>
      <c r="Z12" s="41" t="s">
        <v>2</v>
      </c>
      <c r="AA12" s="41" t="s">
        <v>3</v>
      </c>
      <c r="AB12" s="42" t="s">
        <v>4</v>
      </c>
      <c r="AC12" s="40"/>
      <c r="AD12" s="5"/>
      <c r="AE12" s="41" t="s">
        <v>0</v>
      </c>
      <c r="AF12" s="41" t="s">
        <v>1</v>
      </c>
      <c r="AG12" s="22" t="s">
        <v>2</v>
      </c>
      <c r="AH12" s="23" t="s">
        <v>3</v>
      </c>
      <c r="AI12" s="7" t="s">
        <v>4</v>
      </c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</row>
    <row r="13" spans="1:54" x14ac:dyDescent="0.25">
      <c r="A13" s="21"/>
      <c r="B13" s="5"/>
      <c r="C13" s="4"/>
      <c r="D13" s="4"/>
      <c r="E13" s="4"/>
      <c r="F13" s="4"/>
      <c r="G13" s="5"/>
      <c r="H13" s="5"/>
      <c r="I13" s="1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</row>
    <row r="14" spans="1:54" ht="18.75" x14ac:dyDescent="0.25">
      <c r="A14" s="21"/>
      <c r="B14" s="5"/>
      <c r="C14" s="8">
        <v>54</v>
      </c>
      <c r="D14" s="8">
        <v>2040</v>
      </c>
      <c r="E14" s="8">
        <v>926</v>
      </c>
      <c r="F14" s="8">
        <v>1</v>
      </c>
      <c r="G14" s="9">
        <f>SUM(C14/1000*D14/1000*E14/1000)*630*F14</f>
        <v>64.265140799999998</v>
      </c>
      <c r="H14" s="5"/>
      <c r="I14" s="14"/>
      <c r="J14" s="8">
        <v>54</v>
      </c>
      <c r="K14" s="8">
        <v>2100</v>
      </c>
      <c r="L14" s="8">
        <v>1000</v>
      </c>
      <c r="M14" s="8">
        <v>0</v>
      </c>
      <c r="N14" s="9">
        <f>SUM(J14/1000*K14/1000)*(L14/1000)*550*M14</f>
        <v>0</v>
      </c>
      <c r="O14" s="43"/>
      <c r="P14" s="5"/>
      <c r="Q14" s="44">
        <v>54</v>
      </c>
      <c r="R14" s="44">
        <v>2100</v>
      </c>
      <c r="S14" s="44">
        <v>1000</v>
      </c>
      <c r="T14" s="44">
        <v>0</v>
      </c>
      <c r="U14" s="45">
        <f>SUM(Q14/1000*R14/1000)*(S14/1000)*650*T14</f>
        <v>0</v>
      </c>
      <c r="V14" s="43"/>
      <c r="W14" s="5"/>
      <c r="X14" s="44">
        <v>54</v>
      </c>
      <c r="Y14" s="44">
        <v>2100</v>
      </c>
      <c r="Z14" s="44">
        <v>1000</v>
      </c>
      <c r="AA14" s="44">
        <v>0</v>
      </c>
      <c r="AB14" s="45">
        <f>SUM(X14/1000*Y14/1000)*(Z14/1000)*650*AA14</f>
        <v>0</v>
      </c>
      <c r="AC14" s="43"/>
      <c r="AD14" s="5"/>
      <c r="AE14" s="47">
        <v>2</v>
      </c>
      <c r="AF14" s="44">
        <v>2040</v>
      </c>
      <c r="AG14" s="8">
        <v>926</v>
      </c>
      <c r="AH14" s="8">
        <v>2</v>
      </c>
      <c r="AI14" s="9">
        <f>SUM(AE14/1000*AF14/1000*AG14/1000)*1250*AH14</f>
        <v>9.4451999999999998</v>
      </c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</row>
    <row r="15" spans="1:54" ht="47.25" thickBot="1" x14ac:dyDescent="0.3">
      <c r="A15" s="21"/>
      <c r="B15" s="5"/>
      <c r="C15" s="4"/>
      <c r="D15" s="4"/>
      <c r="E15" s="4"/>
      <c r="F15" s="4"/>
      <c r="G15" s="5"/>
      <c r="H15" s="5"/>
      <c r="I15" s="14"/>
      <c r="J15" s="4"/>
      <c r="K15" s="4"/>
      <c r="L15" s="4"/>
      <c r="M15" s="4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10"/>
      <c r="AF15" s="10"/>
      <c r="AG15" s="5"/>
      <c r="AH15" s="5"/>
      <c r="AI15" s="5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</row>
    <row r="16" spans="1:54" ht="45" customHeight="1" thickBot="1" x14ac:dyDescent="0.3">
      <c r="A16" s="21"/>
      <c r="B16" s="19">
        <v>3</v>
      </c>
      <c r="C16" s="1" t="s">
        <v>13</v>
      </c>
      <c r="D16" s="2"/>
      <c r="E16" s="2"/>
      <c r="F16" s="3"/>
      <c r="G16" s="39" t="s">
        <v>7</v>
      </c>
      <c r="H16" s="13"/>
      <c r="I16" s="12">
        <v>7</v>
      </c>
      <c r="J16" s="1" t="s">
        <v>12</v>
      </c>
      <c r="K16" s="2"/>
      <c r="L16" s="2"/>
      <c r="M16" s="3"/>
      <c r="N16" s="39" t="s">
        <v>7</v>
      </c>
      <c r="O16" s="38"/>
      <c r="P16" s="19">
        <v>11</v>
      </c>
      <c r="Q16" s="1" t="s">
        <v>15</v>
      </c>
      <c r="R16" s="2"/>
      <c r="S16" s="2"/>
      <c r="T16" s="3"/>
      <c r="U16" s="39" t="s">
        <v>7</v>
      </c>
      <c r="V16" s="38"/>
      <c r="W16" s="19">
        <v>15</v>
      </c>
      <c r="X16" s="1" t="s">
        <v>18</v>
      </c>
      <c r="Y16" s="2"/>
      <c r="Z16" s="2"/>
      <c r="AA16" s="3"/>
      <c r="AB16" s="39" t="s">
        <v>7</v>
      </c>
      <c r="AC16" s="38"/>
      <c r="AD16" s="19">
        <v>11</v>
      </c>
      <c r="AE16" s="1" t="s">
        <v>20</v>
      </c>
      <c r="AF16" s="2"/>
      <c r="AG16" s="2"/>
      <c r="AH16" s="2"/>
      <c r="AI16" s="3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</row>
    <row r="17" spans="1:54" ht="15.75" thickBot="1" x14ac:dyDescent="0.3">
      <c r="A17" s="21"/>
      <c r="B17" s="5"/>
      <c r="C17" s="4"/>
      <c r="D17" s="4"/>
      <c r="E17" s="4"/>
      <c r="F17" s="4"/>
      <c r="G17" s="5"/>
      <c r="H17" s="5"/>
      <c r="I17" s="1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4"/>
      <c r="AH17" s="4"/>
      <c r="AI17" s="5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</row>
    <row r="18" spans="1:54" ht="45.75" thickBot="1" x14ac:dyDescent="0.3">
      <c r="A18" s="21"/>
      <c r="B18" s="5"/>
      <c r="C18" s="6" t="s">
        <v>0</v>
      </c>
      <c r="D18" s="6" t="s">
        <v>1</v>
      </c>
      <c r="E18" s="6" t="s">
        <v>2</v>
      </c>
      <c r="F18" s="6" t="s">
        <v>3</v>
      </c>
      <c r="G18" s="7" t="s">
        <v>4</v>
      </c>
      <c r="H18" s="5"/>
      <c r="I18" s="14"/>
      <c r="J18" s="6" t="s">
        <v>0</v>
      </c>
      <c r="K18" s="6" t="s">
        <v>1</v>
      </c>
      <c r="L18" s="6" t="s">
        <v>2</v>
      </c>
      <c r="M18" s="6" t="s">
        <v>3</v>
      </c>
      <c r="N18" s="7" t="s">
        <v>4</v>
      </c>
      <c r="O18" s="40"/>
      <c r="P18" s="5"/>
      <c r="Q18" s="41" t="s">
        <v>0</v>
      </c>
      <c r="R18" s="41" t="s">
        <v>1</v>
      </c>
      <c r="S18" s="41" t="s">
        <v>2</v>
      </c>
      <c r="T18" s="41" t="s">
        <v>3</v>
      </c>
      <c r="U18" s="42" t="s">
        <v>4</v>
      </c>
      <c r="V18" s="40"/>
      <c r="W18" s="5"/>
      <c r="X18" s="41" t="s">
        <v>0</v>
      </c>
      <c r="Y18" s="41" t="s">
        <v>1</v>
      </c>
      <c r="Z18" s="41" t="s">
        <v>2</v>
      </c>
      <c r="AA18" s="41" t="s">
        <v>3</v>
      </c>
      <c r="AB18" s="42" t="s">
        <v>4</v>
      </c>
      <c r="AC18" s="40"/>
      <c r="AD18" s="5"/>
      <c r="AE18" s="41" t="s">
        <v>0</v>
      </c>
      <c r="AF18" s="41" t="s">
        <v>1</v>
      </c>
      <c r="AG18" s="6" t="s">
        <v>2</v>
      </c>
      <c r="AH18" s="6" t="s">
        <v>3</v>
      </c>
      <c r="AI18" s="7" t="s">
        <v>4</v>
      </c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</row>
    <row r="19" spans="1:54" x14ac:dyDescent="0.25">
      <c r="A19" s="21"/>
      <c r="B19" s="5"/>
      <c r="C19" s="4"/>
      <c r="D19" s="4"/>
      <c r="E19" s="4"/>
      <c r="F19" s="4"/>
      <c r="G19" s="5"/>
      <c r="H19" s="5"/>
      <c r="I19" s="1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4"/>
      <c r="AH19" s="4"/>
      <c r="AI19" s="5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</row>
    <row r="20" spans="1:54" ht="18.75" x14ac:dyDescent="0.25">
      <c r="A20" s="21"/>
      <c r="B20" s="5"/>
      <c r="C20" s="8">
        <v>44</v>
      </c>
      <c r="D20" s="8">
        <v>2100</v>
      </c>
      <c r="E20" s="8">
        <v>1000</v>
      </c>
      <c r="F20" s="8">
        <v>0</v>
      </c>
      <c r="G20" s="9">
        <f>SUM(C20/1000*D20/1000*E20/1000)*360*F20</f>
        <v>0</v>
      </c>
      <c r="H20" s="5"/>
      <c r="I20" s="14"/>
      <c r="J20" s="8">
        <v>44</v>
      </c>
      <c r="K20" s="8">
        <v>2100</v>
      </c>
      <c r="L20" s="8">
        <v>1000</v>
      </c>
      <c r="M20" s="8">
        <v>0</v>
      </c>
      <c r="N20" s="9">
        <f>SUM(J20/1000*K20/1000)*(L20/1000)*570*M20</f>
        <v>0</v>
      </c>
      <c r="O20" s="43"/>
      <c r="P20" s="5"/>
      <c r="Q20" s="44">
        <v>44</v>
      </c>
      <c r="R20" s="44">
        <v>2100</v>
      </c>
      <c r="S20" s="44">
        <v>1000</v>
      </c>
      <c r="T20" s="44">
        <v>0</v>
      </c>
      <c r="U20" s="45">
        <f>SUM(Q20/1000*R20/1000)*(S20/1000)*680*T20</f>
        <v>0</v>
      </c>
      <c r="V20" s="43"/>
      <c r="W20" s="5"/>
      <c r="X20" s="44">
        <v>44</v>
      </c>
      <c r="Y20" s="44">
        <v>2040</v>
      </c>
      <c r="Z20" s="44">
        <v>926</v>
      </c>
      <c r="AA20" s="44">
        <v>0</v>
      </c>
      <c r="AB20" s="45">
        <f>SUM(X20/1000*Y20/1000)*(Z20/1000)*500*AA20</f>
        <v>0</v>
      </c>
      <c r="AC20" s="43"/>
      <c r="AD20" s="5"/>
      <c r="AE20" s="44">
        <v>4</v>
      </c>
      <c r="AF20" s="44">
        <v>2040</v>
      </c>
      <c r="AG20" s="8">
        <v>926</v>
      </c>
      <c r="AH20" s="8">
        <v>1</v>
      </c>
      <c r="AI20" s="9">
        <f>SUM(AE20/1000*AF20/1000*AG20/1000)*750*AH20</f>
        <v>5.6671199999999997</v>
      </c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</row>
    <row r="21" spans="1:54" ht="47.25" thickBot="1" x14ac:dyDescent="0.3">
      <c r="A21" s="21"/>
      <c r="B21" s="5"/>
      <c r="C21" s="4"/>
      <c r="D21" s="4"/>
      <c r="E21" s="4"/>
      <c r="F21" s="4"/>
      <c r="G21" s="5"/>
      <c r="H21" s="5"/>
      <c r="I21" s="14"/>
      <c r="J21" s="10"/>
      <c r="K21" s="10"/>
      <c r="L21" s="5"/>
      <c r="M21" s="5"/>
      <c r="N21" s="5"/>
      <c r="O21" s="5"/>
      <c r="P21" s="5"/>
      <c r="Q21" s="10"/>
      <c r="R21" s="10"/>
      <c r="S21" s="5"/>
      <c r="T21" s="5"/>
      <c r="U21" s="5"/>
      <c r="V21" s="5"/>
      <c r="W21" s="5"/>
      <c r="X21" s="10"/>
      <c r="Y21" s="10"/>
      <c r="Z21" s="5"/>
      <c r="AA21" s="5"/>
      <c r="AB21" s="5"/>
      <c r="AC21" s="5"/>
      <c r="AD21" s="20"/>
      <c r="AE21" s="20"/>
      <c r="AF21" s="20"/>
      <c r="AG21" s="15"/>
      <c r="AH21" s="15"/>
      <c r="AI21" s="15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</row>
    <row r="22" spans="1:54" ht="45" customHeight="1" thickBot="1" x14ac:dyDescent="0.3">
      <c r="A22" s="21"/>
      <c r="B22" s="19">
        <v>4</v>
      </c>
      <c r="C22" s="1" t="s">
        <v>14</v>
      </c>
      <c r="D22" s="2"/>
      <c r="E22" s="2"/>
      <c r="F22" s="3"/>
      <c r="G22" s="46" t="s">
        <v>8</v>
      </c>
      <c r="H22" s="13"/>
      <c r="I22" s="12">
        <v>8</v>
      </c>
      <c r="J22" s="1" t="s">
        <v>12</v>
      </c>
      <c r="K22" s="2"/>
      <c r="L22" s="2"/>
      <c r="M22" s="3"/>
      <c r="N22" s="46" t="s">
        <v>8</v>
      </c>
      <c r="O22" s="38"/>
      <c r="P22" s="19">
        <v>12</v>
      </c>
      <c r="Q22" s="1" t="s">
        <v>15</v>
      </c>
      <c r="R22" s="2"/>
      <c r="S22" s="2"/>
      <c r="T22" s="3"/>
      <c r="U22" s="46" t="s">
        <v>8</v>
      </c>
      <c r="V22" s="38"/>
      <c r="W22" s="19">
        <v>16</v>
      </c>
      <c r="X22" s="1" t="s">
        <v>19</v>
      </c>
      <c r="Y22" s="2"/>
      <c r="Z22" s="2"/>
      <c r="AA22" s="3"/>
      <c r="AB22" s="46" t="s">
        <v>8</v>
      </c>
      <c r="AC22" s="38"/>
      <c r="AD22" s="20"/>
      <c r="AE22" s="20"/>
      <c r="AF22" s="20"/>
      <c r="AG22" s="20"/>
      <c r="AH22" s="20"/>
      <c r="AI22" s="15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</row>
    <row r="23" spans="1:54" ht="15.75" thickBot="1" x14ac:dyDescent="0.3">
      <c r="A23" s="21"/>
      <c r="B23" s="5"/>
      <c r="C23" s="4"/>
      <c r="D23" s="4"/>
      <c r="E23" s="4"/>
      <c r="F23" s="4"/>
      <c r="G23" s="5"/>
      <c r="H23" s="5"/>
      <c r="I23" s="1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20"/>
      <c r="AE23" s="20"/>
      <c r="AF23" s="20"/>
      <c r="AG23" s="15"/>
      <c r="AH23" s="15"/>
      <c r="AI23" s="15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</row>
    <row r="24" spans="1:54" ht="45.75" thickBot="1" x14ac:dyDescent="0.3">
      <c r="A24" s="21"/>
      <c r="B24" s="5"/>
      <c r="C24" s="6" t="s">
        <v>0</v>
      </c>
      <c r="D24" s="6" t="s">
        <v>1</v>
      </c>
      <c r="E24" s="6" t="s">
        <v>2</v>
      </c>
      <c r="F24" s="6" t="s">
        <v>3</v>
      </c>
      <c r="G24" s="7" t="s">
        <v>4</v>
      </c>
      <c r="H24" s="5"/>
      <c r="I24" s="14"/>
      <c r="J24" s="6" t="s">
        <v>0</v>
      </c>
      <c r="K24" s="6" t="s">
        <v>1</v>
      </c>
      <c r="L24" s="6" t="s">
        <v>2</v>
      </c>
      <c r="M24" s="6" t="s">
        <v>3</v>
      </c>
      <c r="N24" s="7" t="s">
        <v>4</v>
      </c>
      <c r="O24" s="40"/>
      <c r="P24" s="5"/>
      <c r="Q24" s="41" t="s">
        <v>0</v>
      </c>
      <c r="R24" s="41" t="s">
        <v>1</v>
      </c>
      <c r="S24" s="41" t="s">
        <v>2</v>
      </c>
      <c r="T24" s="41" t="s">
        <v>3</v>
      </c>
      <c r="U24" s="42" t="s">
        <v>4</v>
      </c>
      <c r="V24" s="40"/>
      <c r="W24" s="5"/>
      <c r="X24" s="41" t="s">
        <v>0</v>
      </c>
      <c r="Y24" s="41" t="s">
        <v>1</v>
      </c>
      <c r="Z24" s="41" t="s">
        <v>2</v>
      </c>
      <c r="AA24" s="41" t="s">
        <v>3</v>
      </c>
      <c r="AB24" s="42" t="s">
        <v>4</v>
      </c>
      <c r="AC24" s="40"/>
      <c r="AD24" s="20"/>
      <c r="AE24" s="20"/>
      <c r="AF24" s="20"/>
      <c r="AG24" s="15"/>
      <c r="AH24" s="15"/>
      <c r="AI24" s="15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</row>
    <row r="25" spans="1:54" x14ac:dyDescent="0.25">
      <c r="A25" s="21"/>
      <c r="B25" s="5"/>
      <c r="C25" s="4"/>
      <c r="D25" s="4"/>
      <c r="E25" s="4"/>
      <c r="F25" s="4"/>
      <c r="G25" s="5"/>
      <c r="H25" s="5"/>
      <c r="I25" s="1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20"/>
      <c r="AE25" s="20"/>
      <c r="AF25" s="20"/>
      <c r="AG25" s="15"/>
      <c r="AH25" s="15"/>
      <c r="AI25" s="15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</row>
    <row r="26" spans="1:54" ht="18.75" x14ac:dyDescent="0.25">
      <c r="A26" s="21"/>
      <c r="B26" s="5"/>
      <c r="C26" s="8">
        <v>54</v>
      </c>
      <c r="D26" s="8">
        <v>2100</v>
      </c>
      <c r="E26" s="8">
        <v>1000</v>
      </c>
      <c r="F26" s="8">
        <v>0</v>
      </c>
      <c r="G26" s="9">
        <f>SUM(C26/1000*D26/1000)*(E26/1000)*430*F26</f>
        <v>0</v>
      </c>
      <c r="H26" s="5"/>
      <c r="I26" s="14"/>
      <c r="J26" s="8">
        <v>54</v>
      </c>
      <c r="K26" s="8">
        <v>2100</v>
      </c>
      <c r="L26" s="8">
        <v>1000</v>
      </c>
      <c r="M26" s="8">
        <v>0</v>
      </c>
      <c r="N26" s="9">
        <f>SUM(J26/1000*K26/1000)*(L26/1000)*560*M26</f>
        <v>0</v>
      </c>
      <c r="O26" s="43"/>
      <c r="P26" s="5"/>
      <c r="Q26" s="44">
        <v>54</v>
      </c>
      <c r="R26" s="44">
        <v>2100</v>
      </c>
      <c r="S26" s="44">
        <v>1000</v>
      </c>
      <c r="T26" s="44">
        <v>0</v>
      </c>
      <c r="U26" s="45">
        <f>SUM(Q26/1000*R26/1000)*(S26/1000)*650*T26</f>
        <v>0</v>
      </c>
      <c r="V26" s="43"/>
      <c r="W26" s="5"/>
      <c r="X26" s="44">
        <v>54</v>
      </c>
      <c r="Y26" s="44">
        <v>2040</v>
      </c>
      <c r="Z26" s="44">
        <v>926</v>
      </c>
      <c r="AA26" s="44">
        <v>0</v>
      </c>
      <c r="AB26" s="45">
        <f>SUM(X26/1000*Y26/1000)*(Z26/1000)*500*AA26</f>
        <v>0</v>
      </c>
      <c r="AC26" s="43"/>
      <c r="AD26" s="20"/>
      <c r="AE26" s="20"/>
      <c r="AF26" s="20"/>
      <c r="AG26" s="15"/>
      <c r="AH26" s="15"/>
      <c r="AI26" s="15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</row>
    <row r="27" spans="1:54" s="17" customFormat="1" x14ac:dyDescent="0.25"/>
    <row r="28" spans="1:54" s="21" customFormat="1" ht="12" customHeight="1" x14ac:dyDescent="0.25"/>
    <row r="29" spans="1:54" s="21" customFormat="1" x14ac:dyDescent="0.25"/>
    <row r="30" spans="1:54" s="21" customFormat="1" x14ac:dyDescent="0.25"/>
    <row r="31" spans="1:54" s="21" customFormat="1" x14ac:dyDescent="0.25"/>
    <row r="32" spans="1:54" s="21" customFormat="1" x14ac:dyDescent="0.25"/>
    <row r="33" s="21" customFormat="1" x14ac:dyDescent="0.25"/>
    <row r="34" s="21" customFormat="1" x14ac:dyDescent="0.25"/>
    <row r="35" s="21" customFormat="1" x14ac:dyDescent="0.25"/>
    <row r="36" s="21" customFormat="1" x14ac:dyDescent="0.25"/>
    <row r="37" s="21" customFormat="1" x14ac:dyDescent="0.25"/>
    <row r="38" s="21" customFormat="1" x14ac:dyDescent="0.25"/>
    <row r="39" s="21" customFormat="1" x14ac:dyDescent="0.25"/>
    <row r="40" s="21" customFormat="1" x14ac:dyDescent="0.25"/>
    <row r="41" s="21" customFormat="1" x14ac:dyDescent="0.25"/>
    <row r="42" s="21" customFormat="1" x14ac:dyDescent="0.25"/>
    <row r="43" s="21" customFormat="1" x14ac:dyDescent="0.25"/>
    <row r="44" s="21" customFormat="1" x14ac:dyDescent="0.25"/>
    <row r="45" s="21" customFormat="1" x14ac:dyDescent="0.25"/>
    <row r="46" s="21" customFormat="1" x14ac:dyDescent="0.25"/>
    <row r="47" s="21" customFormat="1" x14ac:dyDescent="0.25"/>
    <row r="48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="21" customFormat="1" x14ac:dyDescent="0.25"/>
    <row r="66" s="21" customFormat="1" x14ac:dyDescent="0.25"/>
    <row r="67" s="21" customFormat="1" x14ac:dyDescent="0.25"/>
    <row r="68" s="21" customFormat="1" x14ac:dyDescent="0.25"/>
    <row r="69" s="21" customFormat="1" x14ac:dyDescent="0.25"/>
    <row r="70" s="21" customFormat="1" x14ac:dyDescent="0.25"/>
    <row r="71" s="21" customFormat="1" x14ac:dyDescent="0.25"/>
    <row r="72" s="21" customFormat="1" x14ac:dyDescent="0.25"/>
    <row r="73" s="21" customFormat="1" x14ac:dyDescent="0.25"/>
    <row r="74" s="21" customFormat="1" x14ac:dyDescent="0.25"/>
    <row r="75" s="21" customFormat="1" x14ac:dyDescent="0.25"/>
    <row r="76" s="21" customFormat="1" x14ac:dyDescent="0.25"/>
    <row r="77" s="21" customFormat="1" x14ac:dyDescent="0.25"/>
    <row r="78" s="21" customFormat="1" x14ac:dyDescent="0.25"/>
    <row r="79" s="21" customFormat="1" x14ac:dyDescent="0.25"/>
    <row r="80" s="21" customFormat="1" x14ac:dyDescent="0.25"/>
    <row r="81" spans="2:36" s="21" customFormat="1" x14ac:dyDescent="0.25"/>
    <row r="82" spans="2:36" s="21" customFormat="1" x14ac:dyDescent="0.25"/>
    <row r="83" spans="2:36" s="21" customFormat="1" x14ac:dyDescent="0.25"/>
    <row r="84" spans="2:36" s="21" customFormat="1" x14ac:dyDescent="0.25"/>
    <row r="85" spans="2:36" s="21" customFormat="1" x14ac:dyDescent="0.25"/>
    <row r="86" spans="2:36" s="21" customFormat="1" x14ac:dyDescent="0.25"/>
    <row r="87" spans="2:36" s="21" customFormat="1" x14ac:dyDescent="0.25"/>
    <row r="88" spans="2:36" s="21" customFormat="1" x14ac:dyDescent="0.25"/>
    <row r="89" spans="2:36" s="21" customFormat="1" x14ac:dyDescent="0.25"/>
    <row r="90" spans="2:36" s="21" customFormat="1" x14ac:dyDescent="0.25"/>
    <row r="91" spans="2:36" s="29" customFormat="1" x14ac:dyDescent="0.25"/>
    <row r="92" spans="2:36" x14ac:dyDescent="0.25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3"/>
      <c r="O92" s="37"/>
      <c r="AG92" s="49"/>
      <c r="AI92" s="49"/>
      <c r="AJ92" s="48"/>
    </row>
    <row r="93" spans="2:36" x14ac:dyDescent="0.25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3"/>
      <c r="O93" s="37"/>
    </row>
    <row r="94" spans="2:36" x14ac:dyDescent="0.25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3"/>
      <c r="O94" s="37"/>
    </row>
    <row r="95" spans="2:36" x14ac:dyDescent="0.25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3"/>
      <c r="O95" s="37"/>
    </row>
    <row r="96" spans="2:36" x14ac:dyDescent="0.25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3"/>
      <c r="O96" s="37"/>
    </row>
    <row r="97" spans="2:15" x14ac:dyDescent="0.25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3"/>
      <c r="O97" s="37"/>
    </row>
    <row r="98" spans="2:15" x14ac:dyDescent="0.25"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3"/>
      <c r="O98" s="37"/>
    </row>
    <row r="99" spans="2:15" x14ac:dyDescent="0.25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3"/>
      <c r="O99" s="37"/>
    </row>
    <row r="100" spans="2:15" x14ac:dyDescent="0.25"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3"/>
      <c r="O100" s="37"/>
    </row>
    <row r="101" spans="2:15" x14ac:dyDescent="0.25"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3"/>
      <c r="O101" s="37"/>
    </row>
    <row r="102" spans="2:15" x14ac:dyDescent="0.25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3"/>
      <c r="O102" s="37"/>
    </row>
    <row r="103" spans="2:15" x14ac:dyDescent="0.25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3"/>
      <c r="O103" s="37"/>
    </row>
    <row r="104" spans="2:15" x14ac:dyDescent="0.25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3"/>
      <c r="O104" s="37"/>
    </row>
    <row r="105" spans="2:15" x14ac:dyDescent="0.25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3"/>
      <c r="O105" s="37"/>
    </row>
    <row r="106" spans="2:15" x14ac:dyDescent="0.25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3"/>
      <c r="O106" s="37"/>
    </row>
    <row r="107" spans="2:15" x14ac:dyDescent="0.25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3"/>
      <c r="O107" s="37"/>
    </row>
    <row r="108" spans="2:15" x14ac:dyDescent="0.25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3"/>
      <c r="O108" s="37"/>
    </row>
    <row r="109" spans="2:15" x14ac:dyDescent="0.25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3"/>
      <c r="O109" s="37"/>
    </row>
    <row r="110" spans="2:15" x14ac:dyDescent="0.25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3"/>
      <c r="O110" s="37"/>
    </row>
    <row r="111" spans="2:15" x14ac:dyDescent="0.25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6"/>
      <c r="O111" s="37"/>
    </row>
  </sheetData>
  <mergeCells count="27">
    <mergeCell ref="A2:A26"/>
    <mergeCell ref="AJ2:BB26"/>
    <mergeCell ref="C2:N2"/>
    <mergeCell ref="O2:AI2"/>
    <mergeCell ref="B3:AI3"/>
    <mergeCell ref="Q4:T4"/>
    <mergeCell ref="Q10:T10"/>
    <mergeCell ref="Q16:T16"/>
    <mergeCell ref="Q22:T22"/>
    <mergeCell ref="X4:AA4"/>
    <mergeCell ref="X10:AA10"/>
    <mergeCell ref="X16:AA16"/>
    <mergeCell ref="X22:AA22"/>
    <mergeCell ref="J16:M16"/>
    <mergeCell ref="J22:M22"/>
    <mergeCell ref="J4:M4"/>
    <mergeCell ref="J10:M10"/>
    <mergeCell ref="A28:XFD91"/>
    <mergeCell ref="A27:XFD27"/>
    <mergeCell ref="A1:XFD1"/>
    <mergeCell ref="C4:F4"/>
    <mergeCell ref="C10:F10"/>
    <mergeCell ref="C16:F16"/>
    <mergeCell ref="C22:F22"/>
    <mergeCell ref="AE4:AI4"/>
    <mergeCell ref="AE10:AI10"/>
    <mergeCell ref="AE16:AI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Door Weight Calculator (1)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McCaffrey John</dc:creator>
  <cp:lastModifiedBy>Ben Morton</cp:lastModifiedBy>
  <cp:lastPrinted>2013-06-21T10:37:11Z</cp:lastPrinted>
  <dcterms:created xsi:type="dcterms:W3CDTF">2011-12-21T16:28:38Z</dcterms:created>
  <dcterms:modified xsi:type="dcterms:W3CDTF">2023-05-12T12:47:39Z</dcterms:modified>
</cp:coreProperties>
</file>